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hp\Desktop\Гера\2023\"/>
    </mc:Choice>
  </mc:AlternateContent>
  <xr:revisionPtr revIDLastSave="0" documentId="13_ncr:1_{92306334-66C6-4C29-8595-006DDE8210A4}" xr6:coauthVersionLast="47" xr6:coauthVersionMax="47" xr10:uidLastSave="{00000000-0000-0000-0000-000000000000}"/>
  <bookViews>
    <workbookView xWindow="-120" yWindow="-120" windowWidth="20730" windowHeight="11310" tabRatio="748" xr2:uid="{00000000-000D-0000-FFFF-FFFF00000000}"/>
  </bookViews>
  <sheets>
    <sheet name="Основной дивизион" sheetId="49" r:id="rId1"/>
    <sheet name="Вел.-атлет. дивизион" sheetId="56" r:id="rId2"/>
    <sheet name="Абсолютка" sheetId="57" r:id="rId3"/>
  </sheets>
  <definedNames>
    <definedName name="_xlnm._FilterDatabase" localSheetId="2" hidden="1">Абсолютка!$B$7:$AC$7</definedName>
    <definedName name="_xlnm._FilterDatabase" localSheetId="1" hidden="1">'Вел.-атлет. дивизион'!$B$7:$N$7</definedName>
    <definedName name="_xlnm._FilterDatabase" localSheetId="0" hidden="1">'Основной дивизион'!$B$7:$T$7</definedName>
  </definedNames>
  <calcPr calcId="181029"/>
</workbook>
</file>

<file path=xl/calcChain.xml><?xml version="1.0" encoding="utf-8"?>
<calcChain xmlns="http://schemas.openxmlformats.org/spreadsheetml/2006/main">
  <c r="AC12" i="57" l="1"/>
  <c r="Z12" i="57"/>
  <c r="W12" i="57"/>
  <c r="AC9" i="57"/>
  <c r="Z9" i="57"/>
  <c r="W9" i="57"/>
  <c r="AC8" i="57"/>
  <c r="Z8" i="57"/>
  <c r="W8" i="57"/>
  <c r="AC10" i="57"/>
  <c r="Z10" i="57"/>
  <c r="W10" i="57"/>
  <c r="AC11" i="57"/>
  <c r="Z11" i="57"/>
  <c r="W11" i="57"/>
  <c r="T12" i="57"/>
  <c r="P12" i="57"/>
  <c r="N12" i="57"/>
  <c r="H12" i="57"/>
  <c r="T9" i="57"/>
  <c r="P9" i="57"/>
  <c r="N9" i="57"/>
  <c r="J9" i="57"/>
  <c r="K9" i="57" s="1"/>
  <c r="H9" i="57"/>
  <c r="T8" i="57"/>
  <c r="P8" i="57"/>
  <c r="Q8" i="57" s="1"/>
  <c r="N8" i="57"/>
  <c r="J8" i="57"/>
  <c r="H8" i="57"/>
  <c r="T10" i="57"/>
  <c r="P10" i="57"/>
  <c r="N10" i="57"/>
  <c r="J10" i="57"/>
  <c r="K10" i="57" s="1"/>
  <c r="H10" i="57"/>
  <c r="T11" i="57"/>
  <c r="P11" i="57"/>
  <c r="Q11" i="57" s="1"/>
  <c r="N11" i="57"/>
  <c r="K11" i="57"/>
  <c r="J11" i="57"/>
  <c r="K12" i="57" s="1"/>
  <c r="H11" i="57"/>
  <c r="P12" i="49"/>
  <c r="Q12" i="49" s="1"/>
  <c r="N12" i="49"/>
  <c r="H12" i="49"/>
  <c r="Q8" i="49"/>
  <c r="P8" i="49"/>
  <c r="N8" i="49"/>
  <c r="J8" i="49"/>
  <c r="K8" i="49" s="1"/>
  <c r="H8" i="49"/>
  <c r="Q9" i="49"/>
  <c r="P9" i="49"/>
  <c r="N9" i="49"/>
  <c r="J9" i="49"/>
  <c r="K9" i="49" s="1"/>
  <c r="H9" i="49"/>
  <c r="Q10" i="49"/>
  <c r="P10" i="49"/>
  <c r="N10" i="49"/>
  <c r="J10" i="49"/>
  <c r="K10" i="49" s="1"/>
  <c r="H10" i="49"/>
  <c r="Q11" i="49"/>
  <c r="P11" i="49"/>
  <c r="N11" i="49"/>
  <c r="J11" i="49"/>
  <c r="K11" i="49" s="1"/>
  <c r="H11" i="49"/>
  <c r="T9" i="49"/>
  <c r="T8" i="49"/>
  <c r="T12" i="49"/>
  <c r="T10" i="49"/>
  <c r="T11" i="49"/>
  <c r="N8" i="56"/>
  <c r="K8" i="56"/>
  <c r="H8" i="56"/>
  <c r="N11" i="56"/>
  <c r="K11" i="56"/>
  <c r="H11" i="56"/>
  <c r="N12" i="56"/>
  <c r="K12" i="56"/>
  <c r="H12" i="56"/>
  <c r="N10" i="56"/>
  <c r="K10" i="56"/>
  <c r="H10" i="56"/>
  <c r="N9" i="56"/>
  <c r="K9" i="56"/>
  <c r="H9" i="56"/>
  <c r="C9" i="56" l="1"/>
  <c r="C12" i="56"/>
  <c r="C8" i="56"/>
  <c r="C10" i="56"/>
  <c r="C11" i="56"/>
  <c r="Q10" i="57"/>
  <c r="C10" i="57" s="1"/>
  <c r="K8" i="57"/>
  <c r="C8" i="57" s="1"/>
  <c r="Q9" i="57"/>
  <c r="C9" i="57" s="1"/>
  <c r="Q12" i="57"/>
  <c r="C12" i="57" s="1"/>
  <c r="K12" i="49"/>
  <c r="C10" i="49"/>
  <c r="C11" i="49"/>
  <c r="C11" i="57"/>
  <c r="B12" i="57" l="1"/>
  <c r="B11" i="57"/>
  <c r="B10" i="57"/>
  <c r="B8" i="57"/>
  <c r="B10" i="56"/>
  <c r="B8" i="56"/>
  <c r="B12" i="56"/>
  <c r="B11" i="56"/>
  <c r="B9" i="56"/>
  <c r="C8" i="49"/>
  <c r="C9" i="49"/>
  <c r="C12" i="49"/>
  <c r="B12" i="49" l="1"/>
  <c r="B8" i="49"/>
  <c r="B9" i="49"/>
  <c r="B11" i="49"/>
</calcChain>
</file>

<file path=xl/sharedStrings.xml><?xml version="1.0" encoding="utf-8"?>
<sst xmlns="http://schemas.openxmlformats.org/spreadsheetml/2006/main" count="79" uniqueCount="25">
  <si>
    <t>Итоговый результат</t>
  </si>
  <si>
    <t>Итоговое место</t>
  </si>
  <si>
    <t>Сумма баллов</t>
  </si>
  <si>
    <t>ФИО</t>
  </si>
  <si>
    <t>Место</t>
  </si>
  <si>
    <t>Повторения</t>
  </si>
  <si>
    <t xml:space="preserve"> </t>
  </si>
  <si>
    <t>Вес</t>
  </si>
  <si>
    <t>Тоннаж</t>
  </si>
  <si>
    <t>Основной дивизион</t>
  </si>
  <si>
    <t>Велосипедно-атлетический дивизион</t>
  </si>
  <si>
    <t>Валяев Владлен</t>
  </si>
  <si>
    <t>Жуков Евгений</t>
  </si>
  <si>
    <t>Шуйский Александр</t>
  </si>
  <si>
    <t>Никифоров Сергей</t>
  </si>
  <si>
    <t>Клименко Евгений</t>
  </si>
  <si>
    <t>Жим двух гирь</t>
  </si>
  <si>
    <t>Приседание Луриха</t>
  </si>
  <si>
    <t>Рывок Юста</t>
  </si>
  <si>
    <t>Гиревая эстафета</t>
  </si>
  <si>
    <t>Assault Bike</t>
  </si>
  <si>
    <t>Жим гири в солдатской стойке</t>
  </si>
  <si>
    <t xml:space="preserve">Зашагивания на коробку с гирей </t>
  </si>
  <si>
    <t>Толкание слэмбола</t>
  </si>
  <si>
    <t>Абсолютка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</si>
</sst>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i/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1"/>
    <xf numFmtId="0" fontId="6" fillId="0" borderId="1"/>
    <xf numFmtId="0" fontId="5" fillId="0" borderId="1"/>
  </cellStyleXfs>
  <cellXfs count="20">
    <xf numFmtId="0" fontId="0" fillId="0" borderId="0" xfId="0"/>
    <xf numFmtId="0" fontId="0" fillId="0" borderId="1" xfId="2" applyFont="1"/>
    <xf numFmtId="0" fontId="0" fillId="0" borderId="2" xfId="2" applyFont="1" applyBorder="1" applyAlignment="1">
      <alignment horizontal="center" vertical="center"/>
    </xf>
    <xf numFmtId="0" fontId="0" fillId="0" borderId="2" xfId="2" applyFont="1" applyBorder="1"/>
    <xf numFmtId="0" fontId="5" fillId="0" borderId="2" xfId="2" applyFont="1" applyBorder="1"/>
    <xf numFmtId="0" fontId="3" fillId="4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0" fillId="0" borderId="1" xfId="2" applyFont="1" applyAlignment="1">
      <alignment horizontal="center" vertical="center"/>
    </xf>
    <xf numFmtId="164" fontId="0" fillId="0" borderId="1" xfId="2" applyNumberFormat="1" applyFont="1"/>
    <xf numFmtId="0" fontId="5" fillId="2" borderId="1" xfId="2" applyFont="1" applyFill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wrapText="1"/>
    </xf>
    <xf numFmtId="0" fontId="1" fillId="0" borderId="2" xfId="2" applyFont="1" applyBorder="1"/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470194EB-37C5-48F7-9F0C-6EC09D2B3CC4}"/>
    <cellStyle name="Обычный 3 2" xfId="3" xr:uid="{9E197255-7260-4B36-A8A8-5EAC7F3AF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C528-2231-423C-AA49-0E2436F918CA}">
  <sheetPr>
    <pageSetUpPr fitToPage="1"/>
  </sheetPr>
  <dimension ref="B1:T64"/>
  <sheetViews>
    <sheetView tabSelected="1" zoomScaleNormal="100" workbookViewId="0">
      <selection activeCell="J16" sqref="J16"/>
    </sheetView>
  </sheetViews>
  <sheetFormatPr defaultColWidth="14.42578125" defaultRowHeight="15" customHeight="1" x14ac:dyDescent="0.25"/>
  <cols>
    <col min="1" max="1" width="8.7109375" style="1" customWidth="1"/>
    <col min="2" max="2" width="9.5703125" style="1" bestFit="1" customWidth="1"/>
    <col min="3" max="3" width="7.42578125" style="1" bestFit="1" customWidth="1"/>
    <col min="4" max="4" width="1.42578125" style="1" customWidth="1"/>
    <col min="5" max="5" width="19.7109375" style="1" bestFit="1" customWidth="1"/>
    <col min="6" max="6" width="1.42578125" style="1" customWidth="1"/>
    <col min="7" max="7" width="4.140625" style="1" bestFit="1" customWidth="1"/>
    <col min="8" max="8" width="7.140625" style="1" bestFit="1" customWidth="1"/>
    <col min="9" max="9" width="1.42578125" style="1" customWidth="1"/>
    <col min="10" max="10" width="4.140625" style="1" bestFit="1" customWidth="1"/>
    <col min="11" max="11" width="8.140625" style="1" customWidth="1"/>
    <col min="12" max="12" width="1.42578125" style="1" customWidth="1"/>
    <col min="13" max="13" width="4.140625" style="1" bestFit="1" customWidth="1"/>
    <col min="14" max="14" width="7.140625" style="1" bestFit="1" customWidth="1"/>
    <col min="15" max="15" width="1.42578125" style="1" customWidth="1"/>
    <col min="16" max="16" width="7.85546875" style="1" bestFit="1" customWidth="1"/>
    <col min="17" max="17" width="7.140625" style="1" bestFit="1" customWidth="1"/>
    <col min="18" max="18" width="1.42578125" style="1" customWidth="1"/>
    <col min="19" max="19" width="7" style="1" customWidth="1"/>
    <col min="20" max="20" width="7.140625" style="1" bestFit="1" customWidth="1"/>
    <col min="21" max="16384" width="14.42578125" style="1"/>
  </cols>
  <sheetData>
    <row r="1" spans="2:20" x14ac:dyDescent="0.25">
      <c r="E1" s="9"/>
      <c r="G1" s="8"/>
      <c r="H1" s="10">
        <v>1</v>
      </c>
      <c r="J1" s="8"/>
      <c r="K1" s="10">
        <v>1</v>
      </c>
      <c r="M1" s="8"/>
      <c r="N1" s="10">
        <v>1</v>
      </c>
      <c r="P1" s="8"/>
      <c r="Q1" s="10">
        <v>1</v>
      </c>
      <c r="S1" s="8"/>
      <c r="T1" s="10">
        <v>1</v>
      </c>
    </row>
    <row r="2" spans="2:20" x14ac:dyDescent="0.25">
      <c r="E2" s="9"/>
      <c r="G2" s="8"/>
      <c r="H2" s="8"/>
      <c r="J2" s="8"/>
      <c r="K2" s="8"/>
      <c r="M2" s="8"/>
      <c r="N2" s="8"/>
      <c r="P2" s="8"/>
      <c r="Q2" s="8"/>
      <c r="S2" s="8"/>
      <c r="T2" s="8"/>
    </row>
    <row r="3" spans="2:20" x14ac:dyDescent="0.25">
      <c r="E3" s="9"/>
      <c r="G3" s="8"/>
      <c r="H3" s="8"/>
      <c r="J3" s="8"/>
      <c r="K3" s="8"/>
      <c r="M3" s="8"/>
      <c r="N3" s="8"/>
      <c r="P3" s="8"/>
      <c r="Q3" s="8"/>
      <c r="S3" s="8"/>
      <c r="T3" s="8"/>
    </row>
    <row r="4" spans="2:20" x14ac:dyDescent="0.25">
      <c r="G4" s="8"/>
      <c r="H4" s="8"/>
      <c r="J4" s="8"/>
      <c r="K4" s="8"/>
      <c r="M4" s="8"/>
      <c r="N4" s="8"/>
      <c r="P4" s="8"/>
      <c r="Q4" s="8"/>
      <c r="S4" s="8"/>
      <c r="T4" s="8"/>
    </row>
    <row r="5" spans="2:20" x14ac:dyDescent="0.25">
      <c r="B5" s="16" t="s">
        <v>0</v>
      </c>
      <c r="C5" s="18"/>
      <c r="D5" s="2"/>
      <c r="E5" s="16" t="s">
        <v>9</v>
      </c>
      <c r="F5" s="2"/>
      <c r="G5" s="14" t="s">
        <v>16</v>
      </c>
      <c r="H5" s="15"/>
      <c r="I5" s="2"/>
      <c r="J5" s="14" t="s">
        <v>17</v>
      </c>
      <c r="K5" s="15"/>
      <c r="L5" s="2"/>
      <c r="M5" s="14" t="s">
        <v>18</v>
      </c>
      <c r="N5" s="15"/>
      <c r="O5" s="2"/>
      <c r="P5" s="14" t="s">
        <v>19</v>
      </c>
      <c r="Q5" s="15"/>
      <c r="R5" s="2"/>
      <c r="S5" s="14" t="s">
        <v>23</v>
      </c>
      <c r="T5" s="15"/>
    </row>
    <row r="6" spans="2:20" x14ac:dyDescent="0.25">
      <c r="B6" s="17"/>
      <c r="C6" s="19"/>
      <c r="D6" s="7"/>
      <c r="E6" s="17"/>
      <c r="F6" s="7"/>
      <c r="G6" s="15"/>
      <c r="H6" s="15"/>
      <c r="I6" s="7"/>
      <c r="J6" s="15"/>
      <c r="K6" s="15"/>
      <c r="L6" s="7"/>
      <c r="M6" s="15"/>
      <c r="N6" s="15"/>
      <c r="O6" s="7"/>
      <c r="P6" s="15"/>
      <c r="Q6" s="15"/>
      <c r="R6" s="7"/>
      <c r="S6" s="15"/>
      <c r="T6" s="15"/>
    </row>
    <row r="7" spans="2:20" ht="25.5" x14ac:dyDescent="0.25">
      <c r="B7" s="11" t="s">
        <v>1</v>
      </c>
      <c r="C7" s="11" t="s">
        <v>2</v>
      </c>
      <c r="D7" s="12"/>
      <c r="E7" s="13" t="s">
        <v>3</v>
      </c>
      <c r="F7" s="6"/>
      <c r="G7" s="11" t="s">
        <v>7</v>
      </c>
      <c r="H7" s="5" t="s">
        <v>4</v>
      </c>
      <c r="I7" s="6"/>
      <c r="J7" s="11" t="s">
        <v>7</v>
      </c>
      <c r="K7" s="5" t="s">
        <v>4</v>
      </c>
      <c r="L7" s="6"/>
      <c r="M7" s="11" t="s">
        <v>7</v>
      </c>
      <c r="N7" s="5" t="s">
        <v>4</v>
      </c>
      <c r="O7" s="6"/>
      <c r="P7" s="5" t="s">
        <v>8</v>
      </c>
      <c r="Q7" s="5" t="s">
        <v>4</v>
      </c>
      <c r="R7" s="6"/>
      <c r="S7" s="11" t="s">
        <v>5</v>
      </c>
      <c r="T7" s="5" t="s">
        <v>4</v>
      </c>
    </row>
    <row r="8" spans="2:20" x14ac:dyDescent="0.25">
      <c r="B8" s="2">
        <f>RANK(C8,C$8:C$12,1)</f>
        <v>1</v>
      </c>
      <c r="C8" s="2">
        <f>SUMIF($G$1:$T$1,1,$G8:$T8)</f>
        <v>9</v>
      </c>
      <c r="D8" s="3"/>
      <c r="E8" s="4" t="s">
        <v>14</v>
      </c>
      <c r="F8" s="3"/>
      <c r="G8" s="2">
        <v>46</v>
      </c>
      <c r="H8" s="2">
        <f>RANK(G8,G$8:G$12,0)</f>
        <v>4</v>
      </c>
      <c r="I8" s="3"/>
      <c r="J8" s="2">
        <f>48*2</f>
        <v>96</v>
      </c>
      <c r="K8" s="2">
        <f>RANK(J8,J$8:J$12,0)</f>
        <v>1</v>
      </c>
      <c r="L8" s="3"/>
      <c r="M8" s="2">
        <v>64</v>
      </c>
      <c r="N8" s="2">
        <f>RANK(M8,M$8:M$12,0)</f>
        <v>1</v>
      </c>
      <c r="O8" s="3"/>
      <c r="P8" s="2">
        <f>62+64+66+68+70</f>
        <v>330</v>
      </c>
      <c r="Q8" s="2">
        <f>RANK(P8,P$8:P$12,0)</f>
        <v>2</v>
      </c>
      <c r="R8" s="3"/>
      <c r="S8" s="2">
        <v>612</v>
      </c>
      <c r="T8" s="2">
        <f>RANK(S8,S$8:S$12,0)</f>
        <v>1</v>
      </c>
    </row>
    <row r="9" spans="2:20" x14ac:dyDescent="0.25">
      <c r="B9" s="2">
        <f>RANK(C9,C$8:C$12,1)</f>
        <v>2</v>
      </c>
      <c r="C9" s="2">
        <f>SUMIF($G$1:$T$1,1,$G9:$T9)</f>
        <v>14</v>
      </c>
      <c r="D9" s="3"/>
      <c r="E9" s="4" t="s">
        <v>15</v>
      </c>
      <c r="F9" s="3"/>
      <c r="G9" s="2">
        <v>46</v>
      </c>
      <c r="H9" s="2">
        <f>RANK(G9,G$8:G$12,0)</f>
        <v>4</v>
      </c>
      <c r="I9" s="3"/>
      <c r="J9" s="2">
        <f>36+38</f>
        <v>74</v>
      </c>
      <c r="K9" s="2">
        <f>RANK(J9,J$8:J$12,0)</f>
        <v>2</v>
      </c>
      <c r="L9" s="3"/>
      <c r="M9" s="2">
        <v>64</v>
      </c>
      <c r="N9" s="2">
        <f>RANK(M9,M$8:M$12,0)</f>
        <v>1</v>
      </c>
      <c r="O9" s="3"/>
      <c r="P9" s="2">
        <f>52+54+56+58+60</f>
        <v>280</v>
      </c>
      <c r="Q9" s="2">
        <f>RANK(P9,P$8:P$12,0)</f>
        <v>5</v>
      </c>
      <c r="R9" s="3"/>
      <c r="S9" s="2">
        <v>558</v>
      </c>
      <c r="T9" s="2">
        <f>RANK(S9,S$8:S$12,0)</f>
        <v>2</v>
      </c>
    </row>
    <row r="10" spans="2:20" x14ac:dyDescent="0.25">
      <c r="B10" s="2">
        <v>3</v>
      </c>
      <c r="C10" s="2">
        <f>SUMIF($G$1:$T$1,1,$G10:$T10)</f>
        <v>14</v>
      </c>
      <c r="D10" s="3"/>
      <c r="E10" s="4" t="s">
        <v>12</v>
      </c>
      <c r="F10" s="3"/>
      <c r="G10" s="2">
        <v>54</v>
      </c>
      <c r="H10" s="2">
        <f>RANK(G10,G$8:G$12,0)</f>
        <v>2</v>
      </c>
      <c r="I10" s="3"/>
      <c r="J10" s="2">
        <f>32*2</f>
        <v>64</v>
      </c>
      <c r="K10" s="2">
        <f>RANK(J10,J$8:J$12,0)</f>
        <v>3</v>
      </c>
      <c r="L10" s="3"/>
      <c r="M10" s="2">
        <v>62</v>
      </c>
      <c r="N10" s="2">
        <f>RANK(M10,M$8:M$12,0)</f>
        <v>3</v>
      </c>
      <c r="O10" s="3"/>
      <c r="P10" s="2">
        <f>58+60+62+64+66</f>
        <v>310</v>
      </c>
      <c r="Q10" s="2">
        <f>RANK(P10,P$8:P$12,0)</f>
        <v>3</v>
      </c>
      <c r="R10" s="3"/>
      <c r="S10" s="2">
        <v>506</v>
      </c>
      <c r="T10" s="2">
        <f>RANK(S10,S$8:S$12,0)</f>
        <v>3</v>
      </c>
    </row>
    <row r="11" spans="2:20" x14ac:dyDescent="0.25">
      <c r="B11" s="2">
        <f>RANK(C11,C$8:C$12,1)</f>
        <v>4</v>
      </c>
      <c r="C11" s="2">
        <f>SUMIF($G$1:$T$1,1,$G11:$T11)</f>
        <v>16</v>
      </c>
      <c r="D11" s="3"/>
      <c r="E11" s="4" t="s">
        <v>11</v>
      </c>
      <c r="F11" s="3"/>
      <c r="G11" s="2">
        <v>48</v>
      </c>
      <c r="H11" s="2">
        <f>RANK(G11,G$8:G$12,0)</f>
        <v>3</v>
      </c>
      <c r="I11" s="3"/>
      <c r="J11" s="2">
        <f>32*2</f>
        <v>64</v>
      </c>
      <c r="K11" s="2">
        <f>RANK(J11,J$8:J$12,0)</f>
        <v>3</v>
      </c>
      <c r="L11" s="3"/>
      <c r="M11" s="2">
        <v>60</v>
      </c>
      <c r="N11" s="2">
        <f>RANK(M11,M$8:M$12,0)</f>
        <v>4</v>
      </c>
      <c r="O11" s="3"/>
      <c r="P11" s="2">
        <f>68+70+72+74+76</f>
        <v>360</v>
      </c>
      <c r="Q11" s="2">
        <f>RANK(P11,P$8:P$12,0)</f>
        <v>1</v>
      </c>
      <c r="R11" s="3"/>
      <c r="S11" s="2">
        <v>420</v>
      </c>
      <c r="T11" s="2">
        <f>RANK(S11,S$8:S$12,0)</f>
        <v>5</v>
      </c>
    </row>
    <row r="12" spans="2:20" x14ac:dyDescent="0.25">
      <c r="B12" s="2">
        <f>RANK(C12,C$8:C$12,1)</f>
        <v>5</v>
      </c>
      <c r="C12" s="2">
        <f>SUMIF($G$1:$T$1,1,$G12:$T12)</f>
        <v>18</v>
      </c>
      <c r="D12" s="3"/>
      <c r="E12" s="4" t="s">
        <v>13</v>
      </c>
      <c r="F12" s="3"/>
      <c r="G12" s="2">
        <v>56</v>
      </c>
      <c r="H12" s="2">
        <f>RANK(G12,G$8:G$12,0)</f>
        <v>1</v>
      </c>
      <c r="I12" s="3"/>
      <c r="J12" s="2">
        <v>0</v>
      </c>
      <c r="K12" s="2">
        <f>RANK(J12,J$8:J$12,0)</f>
        <v>5</v>
      </c>
      <c r="L12" s="3"/>
      <c r="M12" s="2">
        <v>60</v>
      </c>
      <c r="N12" s="2">
        <f>RANK(M12,M$8:M$12,0)</f>
        <v>4</v>
      </c>
      <c r="O12" s="3"/>
      <c r="P12" s="2">
        <f>70+72+74+76</f>
        <v>292</v>
      </c>
      <c r="Q12" s="2">
        <f>RANK(P12,P$8:P$12,0)</f>
        <v>4</v>
      </c>
      <c r="R12" s="3"/>
      <c r="S12" s="2">
        <v>486</v>
      </c>
      <c r="T12" s="2">
        <f>RANK(S12,S$8:S$12,0)</f>
        <v>4</v>
      </c>
    </row>
    <row r="13" spans="2:20" ht="15.75" customHeight="1" x14ac:dyDescent="0.25"/>
    <row r="14" spans="2:20" ht="15.75" customHeight="1" x14ac:dyDescent="0.25"/>
    <row r="15" spans="2:20" ht="15.75" customHeight="1" x14ac:dyDescent="0.25"/>
    <row r="16" spans="2:2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autoFilter ref="B7:T7" xr:uid="{CA1AC528-2231-423C-AA49-0E2436F918CA}">
    <sortState xmlns:xlrd2="http://schemas.microsoft.com/office/spreadsheetml/2017/richdata2" ref="B8:T12">
      <sortCondition ref="B7"/>
    </sortState>
  </autoFilter>
  <mergeCells count="7">
    <mergeCell ref="S5:T6"/>
    <mergeCell ref="P5:Q6"/>
    <mergeCell ref="B5:C6"/>
    <mergeCell ref="E5:E6"/>
    <mergeCell ref="G5:H6"/>
    <mergeCell ref="J5:K6"/>
    <mergeCell ref="M5:N6"/>
  </mergeCells>
  <printOptions horizontalCentered="1" verticalCentered="1"/>
  <pageMargins left="0" right="0" top="0" bottom="0" header="0" footer="0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8827-81EC-4BD0-9447-84777813849D}">
  <sheetPr>
    <pageSetUpPr fitToPage="1"/>
  </sheetPr>
  <dimension ref="B1:Q68"/>
  <sheetViews>
    <sheetView zoomScaleNormal="100" workbookViewId="0">
      <selection activeCell="J19" sqref="J19"/>
    </sheetView>
  </sheetViews>
  <sheetFormatPr defaultColWidth="14.42578125" defaultRowHeight="15" customHeight="1" x14ac:dyDescent="0.25"/>
  <cols>
    <col min="1" max="1" width="8.7109375" style="1" customWidth="1"/>
    <col min="2" max="2" width="9.5703125" style="1" bestFit="1" customWidth="1"/>
    <col min="3" max="3" width="7.42578125" style="1" bestFit="1" customWidth="1"/>
    <col min="4" max="4" width="1.42578125" style="1" customWidth="1"/>
    <col min="5" max="5" width="19.5703125" style="1" customWidth="1"/>
    <col min="6" max="6" width="1.42578125" style="1" customWidth="1"/>
    <col min="7" max="7" width="7" style="1" bestFit="1" customWidth="1"/>
    <col min="8" max="8" width="7.140625" style="1" bestFit="1" customWidth="1"/>
    <col min="9" max="9" width="1.42578125" style="1" customWidth="1"/>
    <col min="10" max="10" width="7" style="1" bestFit="1" customWidth="1"/>
    <col min="11" max="11" width="7.140625" style="1" bestFit="1" customWidth="1"/>
    <col min="12" max="12" width="1.42578125" style="1" customWidth="1"/>
    <col min="13" max="13" width="7" style="1" bestFit="1" customWidth="1"/>
    <col min="14" max="14" width="7.140625" style="1" bestFit="1" customWidth="1"/>
    <col min="15" max="16" width="14.42578125" style="1"/>
    <col min="17" max="17" width="1.42578125" style="1" bestFit="1" customWidth="1"/>
    <col min="18" max="16384" width="14.42578125" style="1"/>
  </cols>
  <sheetData>
    <row r="1" spans="2:17" x14ac:dyDescent="0.25">
      <c r="E1" s="9"/>
      <c r="G1" s="8"/>
      <c r="H1" s="10">
        <v>1</v>
      </c>
      <c r="J1" s="8"/>
      <c r="K1" s="10">
        <v>1</v>
      </c>
      <c r="M1" s="8"/>
      <c r="N1" s="10">
        <v>1</v>
      </c>
    </row>
    <row r="2" spans="2:17" x14ac:dyDescent="0.25">
      <c r="E2" s="9"/>
      <c r="G2" s="8"/>
      <c r="H2" s="8"/>
      <c r="J2" s="8"/>
      <c r="K2" s="8"/>
      <c r="M2" s="8"/>
      <c r="N2" s="8"/>
    </row>
    <row r="3" spans="2:17" x14ac:dyDescent="0.25">
      <c r="E3" s="9"/>
      <c r="G3" s="8"/>
      <c r="H3" s="8"/>
      <c r="J3" s="8"/>
      <c r="K3" s="8"/>
      <c r="M3" s="8"/>
      <c r="N3" s="8"/>
    </row>
    <row r="4" spans="2:17" x14ac:dyDescent="0.25">
      <c r="G4" s="8"/>
      <c r="H4" s="8"/>
      <c r="J4" s="8"/>
      <c r="K4" s="8"/>
      <c r="M4" s="8"/>
      <c r="N4" s="8"/>
    </row>
    <row r="5" spans="2:17" ht="24" customHeight="1" x14ac:dyDescent="0.25">
      <c r="B5" s="14" t="s">
        <v>0</v>
      </c>
      <c r="C5" s="15"/>
      <c r="D5" s="2"/>
      <c r="E5" s="16" t="s">
        <v>10</v>
      </c>
      <c r="F5" s="2"/>
      <c r="G5" s="14" t="s">
        <v>20</v>
      </c>
      <c r="H5" s="15"/>
      <c r="I5" s="2"/>
      <c r="J5" s="14" t="s">
        <v>21</v>
      </c>
      <c r="K5" s="15"/>
      <c r="L5" s="2"/>
      <c r="M5" s="14" t="s">
        <v>22</v>
      </c>
      <c r="N5" s="15"/>
    </row>
    <row r="6" spans="2:17" ht="24" customHeight="1" x14ac:dyDescent="0.25">
      <c r="B6" s="15"/>
      <c r="C6" s="15"/>
      <c r="D6" s="7"/>
      <c r="E6" s="17"/>
      <c r="F6" s="7"/>
      <c r="G6" s="15"/>
      <c r="H6" s="15"/>
      <c r="I6" s="7"/>
      <c r="J6" s="15"/>
      <c r="K6" s="15"/>
      <c r="L6" s="7"/>
      <c r="M6" s="15"/>
      <c r="N6" s="15"/>
    </row>
    <row r="7" spans="2:17" ht="25.5" x14ac:dyDescent="0.25">
      <c r="B7" s="11" t="s">
        <v>1</v>
      </c>
      <c r="C7" s="11" t="s">
        <v>2</v>
      </c>
      <c r="D7" s="12"/>
      <c r="E7" s="13" t="s">
        <v>3</v>
      </c>
      <c r="F7" s="6"/>
      <c r="G7" s="11" t="s">
        <v>5</v>
      </c>
      <c r="H7" s="5" t="s">
        <v>4</v>
      </c>
      <c r="I7" s="6"/>
      <c r="J7" s="11" t="s">
        <v>5</v>
      </c>
      <c r="K7" s="5" t="s">
        <v>4</v>
      </c>
      <c r="L7" s="6"/>
      <c r="M7" s="11" t="s">
        <v>5</v>
      </c>
      <c r="N7" s="5" t="s">
        <v>4</v>
      </c>
    </row>
    <row r="8" spans="2:17" x14ac:dyDescent="0.25">
      <c r="B8" s="2">
        <f>RANK(C8,C$8:C$12,1)</f>
        <v>1</v>
      </c>
      <c r="C8" s="2">
        <f>SUMIF($G$1:$N$1,1,$G8:$N8)</f>
        <v>5</v>
      </c>
      <c r="D8" s="3"/>
      <c r="E8" s="4" t="s">
        <v>15</v>
      </c>
      <c r="F8" s="3"/>
      <c r="G8" s="2">
        <v>88</v>
      </c>
      <c r="H8" s="2">
        <f>RANK(G8,G$8:G$12,0)</f>
        <v>1</v>
      </c>
      <c r="I8" s="3"/>
      <c r="J8" s="2">
        <v>24</v>
      </c>
      <c r="K8" s="2">
        <f>RANK(J8,J$8:J$12,0)</f>
        <v>3</v>
      </c>
      <c r="L8" s="3"/>
      <c r="M8" s="2">
        <v>22</v>
      </c>
      <c r="N8" s="2">
        <f>RANK(M8,M$8:M$12,0)</f>
        <v>1</v>
      </c>
      <c r="Q8" s="1" t="s">
        <v>6</v>
      </c>
    </row>
    <row r="9" spans="2:17" x14ac:dyDescent="0.25">
      <c r="B9" s="2">
        <f>RANK(C9,C$8:C$12,1)</f>
        <v>2</v>
      </c>
      <c r="C9" s="2">
        <f>SUMIF($G$1:$N$1,1,$G9:$N9)</f>
        <v>8</v>
      </c>
      <c r="D9" s="3"/>
      <c r="E9" s="4" t="s">
        <v>11</v>
      </c>
      <c r="F9" s="3"/>
      <c r="G9" s="2">
        <v>50</v>
      </c>
      <c r="H9" s="2">
        <f>RANK(G9,G$8:G$12,0)</f>
        <v>4</v>
      </c>
      <c r="I9" s="3"/>
      <c r="J9" s="2">
        <v>30</v>
      </c>
      <c r="K9" s="2">
        <f>RANK(J9,J$8:J$12,0)</f>
        <v>2</v>
      </c>
      <c r="L9" s="3"/>
      <c r="M9" s="2">
        <v>20</v>
      </c>
      <c r="N9" s="2">
        <f>RANK(M9,M$8:M$12,0)</f>
        <v>2</v>
      </c>
    </row>
    <row r="10" spans="2:17" x14ac:dyDescent="0.25">
      <c r="B10" s="2">
        <f>RANK(C10,C$8:C$12,1)</f>
        <v>3</v>
      </c>
      <c r="C10" s="2">
        <f>SUMIF($G$1:$N$1,1,$G10:$N10)</f>
        <v>9</v>
      </c>
      <c r="D10" s="3"/>
      <c r="E10" s="4" t="s">
        <v>12</v>
      </c>
      <c r="F10" s="3"/>
      <c r="G10" s="2">
        <v>0</v>
      </c>
      <c r="H10" s="2">
        <f>RANK(G10,G$8:G$12,0)</f>
        <v>5</v>
      </c>
      <c r="I10" s="3"/>
      <c r="J10" s="2">
        <v>42</v>
      </c>
      <c r="K10" s="2">
        <f>RANK(J10,J$8:J$12,0)</f>
        <v>1</v>
      </c>
      <c r="L10" s="3"/>
      <c r="M10" s="2">
        <v>17</v>
      </c>
      <c r="N10" s="2">
        <f>RANK(M10,M$8:M$12,0)</f>
        <v>3</v>
      </c>
    </row>
    <row r="11" spans="2:17" x14ac:dyDescent="0.25">
      <c r="B11" s="2">
        <f>RANK(C11,C$8:C$12,1)</f>
        <v>4</v>
      </c>
      <c r="C11" s="2">
        <f>SUMIF($G$1:$N$1,1,$G11:$N11)</f>
        <v>10</v>
      </c>
      <c r="D11" s="3"/>
      <c r="E11" s="4" t="s">
        <v>14</v>
      </c>
      <c r="F11" s="3"/>
      <c r="G11" s="2">
        <v>75</v>
      </c>
      <c r="H11" s="2">
        <f>RANK(G11,G$8:G$12,0)</f>
        <v>3</v>
      </c>
      <c r="I11" s="3"/>
      <c r="J11" s="2">
        <v>22</v>
      </c>
      <c r="K11" s="2">
        <f>RANK(J11,J$8:J$12,0)</f>
        <v>4</v>
      </c>
      <c r="L11" s="3"/>
      <c r="M11" s="2">
        <v>17</v>
      </c>
      <c r="N11" s="2">
        <f>RANK(M11,M$8:M$12,0)</f>
        <v>3</v>
      </c>
    </row>
    <row r="12" spans="2:17" x14ac:dyDescent="0.25">
      <c r="B12" s="2">
        <f>RANK(C12,C$8:C$12,1)</f>
        <v>5</v>
      </c>
      <c r="C12" s="2">
        <f>SUMIF($G$1:$N$1,1,$G12:$N12)</f>
        <v>12</v>
      </c>
      <c r="D12" s="3"/>
      <c r="E12" s="4" t="s">
        <v>13</v>
      </c>
      <c r="F12" s="3"/>
      <c r="G12" s="2">
        <v>85</v>
      </c>
      <c r="H12" s="2">
        <f>RANK(G12,G$8:G$12,0)</f>
        <v>2</v>
      </c>
      <c r="I12" s="3"/>
      <c r="J12" s="2">
        <v>13</v>
      </c>
      <c r="K12" s="2">
        <f>RANK(J12,J$8:J$12,0)</f>
        <v>5</v>
      </c>
      <c r="L12" s="3"/>
      <c r="M12" s="2">
        <v>10</v>
      </c>
      <c r="N12" s="2">
        <f>RANK(M12,M$8:M$12,0)</f>
        <v>5</v>
      </c>
    </row>
    <row r="13" spans="2:17" ht="15.75" customHeight="1" x14ac:dyDescent="0.25"/>
    <row r="14" spans="2:17" ht="15.75" customHeight="1" x14ac:dyDescent="0.25"/>
    <row r="15" spans="2:17" ht="15.75" customHeight="1" x14ac:dyDescent="0.25"/>
    <row r="16" spans="2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autoFilter ref="B7:N7" xr:uid="{2A888827-81EC-4BD0-9447-84777813849D}">
    <sortState xmlns:xlrd2="http://schemas.microsoft.com/office/spreadsheetml/2017/richdata2" ref="B8:N12">
      <sortCondition ref="B7"/>
    </sortState>
  </autoFilter>
  <mergeCells count="5">
    <mergeCell ref="B5:C6"/>
    <mergeCell ref="E5:E6"/>
    <mergeCell ref="G5:H6"/>
    <mergeCell ref="J5:K6"/>
    <mergeCell ref="M5:N6"/>
  </mergeCells>
  <printOptions horizontalCentered="1" verticalCentered="1"/>
  <pageMargins left="0" right="0" top="0" bottom="0" header="0" footer="0"/>
  <pageSetup paperSize="9" scale="8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2018-BFE8-407B-A4DD-E877A3BCD2AB}">
  <sheetPr>
    <pageSetUpPr fitToPage="1"/>
  </sheetPr>
  <dimension ref="B1:AC68"/>
  <sheetViews>
    <sheetView zoomScaleNormal="100" workbookViewId="0">
      <selection activeCell="Z16" sqref="Z16"/>
    </sheetView>
  </sheetViews>
  <sheetFormatPr defaultColWidth="14.42578125" defaultRowHeight="15" customHeight="1" x14ac:dyDescent="0.25"/>
  <cols>
    <col min="1" max="1" width="8.7109375" style="1" customWidth="1"/>
    <col min="2" max="2" width="9.5703125" style="1" bestFit="1" customWidth="1"/>
    <col min="3" max="3" width="7.42578125" style="1" bestFit="1" customWidth="1"/>
    <col min="4" max="4" width="1.42578125" style="1" customWidth="1"/>
    <col min="5" max="5" width="19.7109375" style="1" bestFit="1" customWidth="1"/>
    <col min="6" max="6" width="1.42578125" style="1" customWidth="1"/>
    <col min="7" max="7" width="4.140625" style="1" bestFit="1" customWidth="1"/>
    <col min="8" max="8" width="7.140625" style="1" bestFit="1" customWidth="1"/>
    <col min="9" max="9" width="1.42578125" style="1" customWidth="1"/>
    <col min="10" max="10" width="4.140625" style="1" bestFit="1" customWidth="1"/>
    <col min="11" max="11" width="8.28515625" style="1" customWidth="1"/>
    <col min="12" max="12" width="1.42578125" style="1" customWidth="1"/>
    <col min="13" max="13" width="4.140625" style="1" bestFit="1" customWidth="1"/>
    <col min="14" max="14" width="7.140625" style="1" bestFit="1" customWidth="1"/>
    <col min="15" max="15" width="1.42578125" style="1" customWidth="1"/>
    <col min="16" max="16" width="7.85546875" style="1" bestFit="1" customWidth="1"/>
    <col min="17" max="17" width="7.140625" style="1" bestFit="1" customWidth="1"/>
    <col min="18" max="18" width="1.42578125" style="1" customWidth="1"/>
    <col min="19" max="19" width="7" style="1" bestFit="1" customWidth="1"/>
    <col min="20" max="20" width="7.140625" style="1" bestFit="1" customWidth="1"/>
    <col min="21" max="21" width="1.42578125" style="1" customWidth="1"/>
    <col min="22" max="22" width="7" style="1" bestFit="1" customWidth="1"/>
    <col min="23" max="23" width="7.140625" style="1" bestFit="1" customWidth="1"/>
    <col min="24" max="24" width="1.42578125" style="1" customWidth="1"/>
    <col min="25" max="25" width="7" style="1" bestFit="1" customWidth="1"/>
    <col min="26" max="26" width="11.7109375" style="1" bestFit="1" customWidth="1"/>
    <col min="27" max="27" width="1.42578125" style="1" customWidth="1"/>
    <col min="28" max="28" width="7" style="1" bestFit="1" customWidth="1"/>
    <col min="29" max="29" width="11.7109375" style="1" bestFit="1" customWidth="1"/>
    <col min="30" max="16384" width="14.42578125" style="1"/>
  </cols>
  <sheetData>
    <row r="1" spans="2:29" x14ac:dyDescent="0.25">
      <c r="E1" s="9"/>
      <c r="G1" s="8"/>
      <c r="H1" s="10">
        <v>1</v>
      </c>
      <c r="J1" s="8"/>
      <c r="K1" s="10">
        <v>1</v>
      </c>
      <c r="M1" s="8"/>
      <c r="N1" s="10">
        <v>1</v>
      </c>
      <c r="P1" s="8"/>
      <c r="Q1" s="10">
        <v>1</v>
      </c>
      <c r="S1" s="8"/>
      <c r="T1" s="10">
        <v>1</v>
      </c>
      <c r="V1" s="8"/>
      <c r="W1" s="10">
        <v>1</v>
      </c>
      <c r="Y1" s="8"/>
      <c r="Z1" s="10">
        <v>1</v>
      </c>
      <c r="AB1" s="8"/>
      <c r="AC1" s="10">
        <v>1</v>
      </c>
    </row>
    <row r="2" spans="2:29" x14ac:dyDescent="0.25">
      <c r="E2" s="9"/>
      <c r="G2" s="8"/>
      <c r="H2" s="8"/>
      <c r="J2" s="8"/>
      <c r="K2" s="8"/>
      <c r="M2" s="8"/>
      <c r="N2" s="8"/>
      <c r="P2" s="8"/>
      <c r="Q2" s="8"/>
      <c r="S2" s="8"/>
      <c r="T2" s="8"/>
      <c r="V2" s="8"/>
      <c r="W2" s="8"/>
      <c r="Y2" s="8"/>
      <c r="Z2" s="8"/>
      <c r="AB2" s="8"/>
      <c r="AC2" s="8"/>
    </row>
    <row r="3" spans="2:29" x14ac:dyDescent="0.25">
      <c r="E3" s="9"/>
      <c r="G3" s="8"/>
      <c r="H3" s="8"/>
      <c r="J3" s="8"/>
      <c r="K3" s="8"/>
      <c r="M3" s="8"/>
      <c r="N3" s="8"/>
      <c r="P3" s="8"/>
      <c r="Q3" s="8"/>
      <c r="S3" s="8"/>
      <c r="T3" s="8"/>
      <c r="V3" s="8"/>
      <c r="W3" s="8"/>
      <c r="Y3" s="8"/>
      <c r="Z3" s="8"/>
      <c r="AB3" s="8"/>
      <c r="AC3" s="8"/>
    </row>
    <row r="4" spans="2:29" x14ac:dyDescent="0.25">
      <c r="G4" s="8"/>
      <c r="H4" s="8"/>
      <c r="J4" s="8"/>
      <c r="K4" s="8"/>
      <c r="M4" s="8"/>
      <c r="N4" s="8"/>
      <c r="P4" s="8"/>
      <c r="Q4" s="8"/>
      <c r="S4" s="8"/>
      <c r="T4" s="8"/>
      <c r="V4" s="8"/>
      <c r="W4" s="8"/>
      <c r="Y4" s="8"/>
      <c r="Z4" s="8"/>
      <c r="AB4" s="8"/>
      <c r="AC4" s="8"/>
    </row>
    <row r="5" spans="2:29" x14ac:dyDescent="0.25">
      <c r="B5" s="16" t="s">
        <v>0</v>
      </c>
      <c r="C5" s="18"/>
      <c r="D5" s="2"/>
      <c r="E5" s="16" t="s">
        <v>24</v>
      </c>
      <c r="F5" s="2"/>
      <c r="G5" s="14" t="s">
        <v>16</v>
      </c>
      <c r="H5" s="15"/>
      <c r="I5" s="2"/>
      <c r="J5" s="14" t="s">
        <v>17</v>
      </c>
      <c r="K5" s="15"/>
      <c r="L5" s="2"/>
      <c r="M5" s="14" t="s">
        <v>18</v>
      </c>
      <c r="N5" s="15"/>
      <c r="O5" s="2"/>
      <c r="P5" s="14" t="s">
        <v>19</v>
      </c>
      <c r="Q5" s="15"/>
      <c r="R5" s="2"/>
      <c r="S5" s="14" t="s">
        <v>23</v>
      </c>
      <c r="T5" s="15"/>
      <c r="U5" s="2"/>
      <c r="V5" s="14" t="s">
        <v>20</v>
      </c>
      <c r="W5" s="15"/>
      <c r="X5" s="2"/>
      <c r="Y5" s="14" t="s">
        <v>21</v>
      </c>
      <c r="Z5" s="15"/>
      <c r="AA5" s="2"/>
      <c r="AB5" s="14" t="s">
        <v>22</v>
      </c>
      <c r="AC5" s="15"/>
    </row>
    <row r="6" spans="2:29" x14ac:dyDescent="0.25">
      <c r="B6" s="17"/>
      <c r="C6" s="19"/>
      <c r="D6" s="7"/>
      <c r="E6" s="17"/>
      <c r="F6" s="7"/>
      <c r="G6" s="15"/>
      <c r="H6" s="15"/>
      <c r="I6" s="7"/>
      <c r="J6" s="15"/>
      <c r="K6" s="15"/>
      <c r="L6" s="7"/>
      <c r="M6" s="15"/>
      <c r="N6" s="15"/>
      <c r="O6" s="7"/>
      <c r="P6" s="15"/>
      <c r="Q6" s="15"/>
      <c r="R6" s="7"/>
      <c r="S6" s="15"/>
      <c r="T6" s="15"/>
      <c r="U6" s="7"/>
      <c r="V6" s="15"/>
      <c r="W6" s="15"/>
      <c r="X6" s="7"/>
      <c r="Y6" s="15"/>
      <c r="Z6" s="15"/>
      <c r="AA6" s="7"/>
      <c r="AB6" s="15"/>
      <c r="AC6" s="15"/>
    </row>
    <row r="7" spans="2:29" ht="25.5" x14ac:dyDescent="0.25">
      <c r="B7" s="11" t="s">
        <v>1</v>
      </c>
      <c r="C7" s="11" t="s">
        <v>2</v>
      </c>
      <c r="D7" s="12"/>
      <c r="E7" s="13" t="s">
        <v>3</v>
      </c>
      <c r="F7" s="6"/>
      <c r="G7" s="11" t="s">
        <v>7</v>
      </c>
      <c r="H7" s="5" t="s">
        <v>4</v>
      </c>
      <c r="I7" s="6"/>
      <c r="J7" s="11" t="s">
        <v>7</v>
      </c>
      <c r="K7" s="5" t="s">
        <v>4</v>
      </c>
      <c r="L7" s="6"/>
      <c r="M7" s="11" t="s">
        <v>7</v>
      </c>
      <c r="N7" s="5" t="s">
        <v>4</v>
      </c>
      <c r="O7" s="6"/>
      <c r="P7" s="5" t="s">
        <v>8</v>
      </c>
      <c r="Q7" s="5" t="s">
        <v>4</v>
      </c>
      <c r="R7" s="6"/>
      <c r="S7" s="11" t="s">
        <v>5</v>
      </c>
      <c r="T7" s="5" t="s">
        <v>4</v>
      </c>
      <c r="U7" s="6"/>
      <c r="V7" s="11" t="s">
        <v>5</v>
      </c>
      <c r="W7" s="5" t="s">
        <v>4</v>
      </c>
      <c r="X7" s="6"/>
      <c r="Y7" s="11" t="s">
        <v>5</v>
      </c>
      <c r="Z7" s="5" t="s">
        <v>4</v>
      </c>
      <c r="AA7" s="6"/>
      <c r="AB7" s="11" t="s">
        <v>5</v>
      </c>
      <c r="AC7" s="5" t="s">
        <v>4</v>
      </c>
    </row>
    <row r="8" spans="2:29" x14ac:dyDescent="0.25">
      <c r="B8" s="2">
        <f>RANK(C8,C$8:C$12,1)</f>
        <v>1</v>
      </c>
      <c r="C8" s="2">
        <f>SUMIF($G$1:$AC$1,1,$G8:$AC8)</f>
        <v>19</v>
      </c>
      <c r="D8" s="3"/>
      <c r="E8" s="4" t="s">
        <v>15</v>
      </c>
      <c r="F8" s="3"/>
      <c r="G8" s="2">
        <v>46</v>
      </c>
      <c r="H8" s="2">
        <f>RANK(G8,G$8:G$12,0)</f>
        <v>4</v>
      </c>
      <c r="I8" s="3"/>
      <c r="J8" s="2">
        <f>36+38</f>
        <v>74</v>
      </c>
      <c r="K8" s="2">
        <f>RANK(J8,J$8:J$12,0)</f>
        <v>2</v>
      </c>
      <c r="L8" s="3"/>
      <c r="M8" s="2">
        <v>64</v>
      </c>
      <c r="N8" s="2">
        <f>RANK(M8,M$8:M$12,0)</f>
        <v>1</v>
      </c>
      <c r="O8" s="3"/>
      <c r="P8" s="2">
        <f>52+54+56+58+60</f>
        <v>280</v>
      </c>
      <c r="Q8" s="2">
        <f>RANK(P8,P$8:P$12,0)</f>
        <v>5</v>
      </c>
      <c r="R8" s="3"/>
      <c r="S8" s="2">
        <v>558</v>
      </c>
      <c r="T8" s="2">
        <f>RANK(S8,S$8:S$12,0)</f>
        <v>2</v>
      </c>
      <c r="U8" s="3"/>
      <c r="V8" s="2">
        <v>88</v>
      </c>
      <c r="W8" s="2">
        <f>RANK(V8,V$8:V$12,0)</f>
        <v>1</v>
      </c>
      <c r="X8" s="3"/>
      <c r="Y8" s="2">
        <v>24</v>
      </c>
      <c r="Z8" s="2">
        <f>RANK(Y8,Y$8:Y$12,0)</f>
        <v>3</v>
      </c>
      <c r="AA8" s="3"/>
      <c r="AB8" s="2">
        <v>22</v>
      </c>
      <c r="AC8" s="2">
        <f>RANK(AB8,AB$8:AB$12,0)</f>
        <v>1</v>
      </c>
    </row>
    <row r="9" spans="2:29" x14ac:dyDescent="0.25">
      <c r="B9" s="2">
        <v>2</v>
      </c>
      <c r="C9" s="2">
        <f>SUMIF($G$1:$AC$1,1,$G9:$AC9)</f>
        <v>19</v>
      </c>
      <c r="D9" s="3"/>
      <c r="E9" s="4" t="s">
        <v>14</v>
      </c>
      <c r="F9" s="3"/>
      <c r="G9" s="2">
        <v>46</v>
      </c>
      <c r="H9" s="2">
        <f>RANK(G9,G$8:G$12,0)</f>
        <v>4</v>
      </c>
      <c r="I9" s="3"/>
      <c r="J9" s="2">
        <f>48*2</f>
        <v>96</v>
      </c>
      <c r="K9" s="2">
        <f>RANK(J9,J$8:J$12,0)</f>
        <v>1</v>
      </c>
      <c r="L9" s="3"/>
      <c r="M9" s="2">
        <v>64</v>
      </c>
      <c r="N9" s="2">
        <f>RANK(M9,M$8:M$12,0)</f>
        <v>1</v>
      </c>
      <c r="O9" s="3"/>
      <c r="P9" s="2">
        <f>62+64+66+68+70</f>
        <v>330</v>
      </c>
      <c r="Q9" s="2">
        <f>RANK(P9,P$8:P$12,0)</f>
        <v>2</v>
      </c>
      <c r="R9" s="3"/>
      <c r="S9" s="2">
        <v>612</v>
      </c>
      <c r="T9" s="2">
        <f>RANK(S9,S$8:S$12,0)</f>
        <v>1</v>
      </c>
      <c r="U9" s="3"/>
      <c r="V9" s="2">
        <v>75</v>
      </c>
      <c r="W9" s="2">
        <f>RANK(V9,V$8:V$12,0)</f>
        <v>3</v>
      </c>
      <c r="X9" s="3"/>
      <c r="Y9" s="2">
        <v>22</v>
      </c>
      <c r="Z9" s="2">
        <f>RANK(Y9,Y$8:Y$12,0)</f>
        <v>4</v>
      </c>
      <c r="AA9" s="3"/>
      <c r="AB9" s="2">
        <v>17</v>
      </c>
      <c r="AC9" s="2">
        <f>RANK(AB9,AB$8:AB$12,0)</f>
        <v>3</v>
      </c>
    </row>
    <row r="10" spans="2:29" x14ac:dyDescent="0.25">
      <c r="B10" s="2">
        <f>RANK(C10,C$8:C$12,1)</f>
        <v>3</v>
      </c>
      <c r="C10" s="2">
        <f>SUMIF($G$1:$AC$1,1,$G10:$AC10)</f>
        <v>23</v>
      </c>
      <c r="D10" s="3"/>
      <c r="E10" s="4" t="s">
        <v>12</v>
      </c>
      <c r="F10" s="3"/>
      <c r="G10" s="2">
        <v>54</v>
      </c>
      <c r="H10" s="2">
        <f>RANK(G10,G$8:G$12,0)</f>
        <v>2</v>
      </c>
      <c r="I10" s="3"/>
      <c r="J10" s="2">
        <f>32*2</f>
        <v>64</v>
      </c>
      <c r="K10" s="2">
        <f>RANK(J10,J$8:J$12,0)</f>
        <v>3</v>
      </c>
      <c r="L10" s="3"/>
      <c r="M10" s="2">
        <v>62</v>
      </c>
      <c r="N10" s="2">
        <f>RANK(M10,M$8:M$12,0)</f>
        <v>3</v>
      </c>
      <c r="O10" s="3"/>
      <c r="P10" s="2">
        <f>58+60+62+64+66</f>
        <v>310</v>
      </c>
      <c r="Q10" s="2">
        <f>RANK(P10,P$8:P$12,0)</f>
        <v>3</v>
      </c>
      <c r="R10" s="3"/>
      <c r="S10" s="2">
        <v>506</v>
      </c>
      <c r="T10" s="2">
        <f>RANK(S10,S$8:S$12,0)</f>
        <v>3</v>
      </c>
      <c r="U10" s="3"/>
      <c r="V10" s="2">
        <v>0</v>
      </c>
      <c r="W10" s="2">
        <f>RANK(V10,V$8:V$12,0)</f>
        <v>5</v>
      </c>
      <c r="X10" s="3"/>
      <c r="Y10" s="2">
        <v>42</v>
      </c>
      <c r="Z10" s="2">
        <f>RANK(Y10,Y$8:Y$12,0)</f>
        <v>1</v>
      </c>
      <c r="AA10" s="3"/>
      <c r="AB10" s="2">
        <v>17</v>
      </c>
      <c r="AC10" s="2">
        <f>RANK(AB10,AB$8:AB$12,0)</f>
        <v>3</v>
      </c>
    </row>
    <row r="11" spans="2:29" x14ac:dyDescent="0.25">
      <c r="B11" s="2">
        <f>RANK(C11,C$8:C$12,1)</f>
        <v>4</v>
      </c>
      <c r="C11" s="2">
        <f>SUMIF($G$1:$AC$1,1,$G11:$AC11)</f>
        <v>24</v>
      </c>
      <c r="D11" s="3"/>
      <c r="E11" s="4" t="s">
        <v>11</v>
      </c>
      <c r="F11" s="3"/>
      <c r="G11" s="2">
        <v>48</v>
      </c>
      <c r="H11" s="2">
        <f>RANK(G11,G$8:G$12,0)</f>
        <v>3</v>
      </c>
      <c r="I11" s="3"/>
      <c r="J11" s="2">
        <f>32*2</f>
        <v>64</v>
      </c>
      <c r="K11" s="2">
        <f>RANK(J11,J$8:J$12,0)</f>
        <v>3</v>
      </c>
      <c r="L11" s="3"/>
      <c r="M11" s="2">
        <v>60</v>
      </c>
      <c r="N11" s="2">
        <f>RANK(M11,M$8:M$12,0)</f>
        <v>4</v>
      </c>
      <c r="O11" s="3"/>
      <c r="P11" s="2">
        <f>68+70+72+74+76</f>
        <v>360</v>
      </c>
      <c r="Q11" s="2">
        <f>RANK(P11,P$8:P$12,0)</f>
        <v>1</v>
      </c>
      <c r="R11" s="3"/>
      <c r="S11" s="2">
        <v>420</v>
      </c>
      <c r="T11" s="2">
        <f>RANK(S11,S$8:S$12,0)</f>
        <v>5</v>
      </c>
      <c r="U11" s="3"/>
      <c r="V11" s="2">
        <v>50</v>
      </c>
      <c r="W11" s="2">
        <f>RANK(V11,V$8:V$12,0)</f>
        <v>4</v>
      </c>
      <c r="X11" s="3"/>
      <c r="Y11" s="2">
        <v>30</v>
      </c>
      <c r="Z11" s="2">
        <f>RANK(Y11,Y$8:Y$12,0)</f>
        <v>2</v>
      </c>
      <c r="AA11" s="3"/>
      <c r="AB11" s="2">
        <v>20</v>
      </c>
      <c r="AC11" s="2">
        <f>RANK(AB11,AB$8:AB$12,0)</f>
        <v>2</v>
      </c>
    </row>
    <row r="12" spans="2:29" x14ac:dyDescent="0.25">
      <c r="B12" s="2">
        <f>RANK(C12,C$8:C$12,1)</f>
        <v>5</v>
      </c>
      <c r="C12" s="2">
        <f>SUMIF($G$1:$AC$1,1,$G12:$AC12)</f>
        <v>30</v>
      </c>
      <c r="D12" s="3"/>
      <c r="E12" s="4" t="s">
        <v>13</v>
      </c>
      <c r="F12" s="3"/>
      <c r="G12" s="2">
        <v>56</v>
      </c>
      <c r="H12" s="2">
        <f>RANK(G12,G$8:G$12,0)</f>
        <v>1</v>
      </c>
      <c r="I12" s="3"/>
      <c r="J12" s="2">
        <v>0</v>
      </c>
      <c r="K12" s="2">
        <f>RANK(J12,J$8:J$12,0)</f>
        <v>5</v>
      </c>
      <c r="L12" s="3"/>
      <c r="M12" s="2">
        <v>60</v>
      </c>
      <c r="N12" s="2">
        <f>RANK(M12,M$8:M$12,0)</f>
        <v>4</v>
      </c>
      <c r="O12" s="3"/>
      <c r="P12" s="2">
        <f>70+72+74+76</f>
        <v>292</v>
      </c>
      <c r="Q12" s="2">
        <f>RANK(P12,P$8:P$12,0)</f>
        <v>4</v>
      </c>
      <c r="R12" s="3"/>
      <c r="S12" s="2">
        <v>486</v>
      </c>
      <c r="T12" s="2">
        <f>RANK(S12,S$8:S$12,0)</f>
        <v>4</v>
      </c>
      <c r="U12" s="3"/>
      <c r="V12" s="2">
        <v>85</v>
      </c>
      <c r="W12" s="2">
        <f>RANK(V12,V$8:V$12,0)</f>
        <v>2</v>
      </c>
      <c r="X12" s="3"/>
      <c r="Y12" s="2">
        <v>13</v>
      </c>
      <c r="Z12" s="2">
        <f>RANK(Y12,Y$8:Y$12,0)</f>
        <v>5</v>
      </c>
      <c r="AA12" s="3"/>
      <c r="AB12" s="2">
        <v>10</v>
      </c>
      <c r="AC12" s="2">
        <f>RANK(AB12,AB$8:AB$12,0)</f>
        <v>5</v>
      </c>
    </row>
    <row r="13" spans="2:29" ht="15.75" customHeight="1" x14ac:dyDescent="0.25"/>
    <row r="14" spans="2:29" ht="15.75" customHeight="1" x14ac:dyDescent="0.25"/>
    <row r="15" spans="2:29" ht="15.75" customHeight="1" x14ac:dyDescent="0.25"/>
    <row r="16" spans="2:2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autoFilter ref="B7:AC7" xr:uid="{D15F2018-BFE8-407B-A4DD-E877A3BCD2AB}">
    <sortState xmlns:xlrd2="http://schemas.microsoft.com/office/spreadsheetml/2017/richdata2" ref="B8:AC12">
      <sortCondition ref="B7"/>
    </sortState>
  </autoFilter>
  <mergeCells count="10">
    <mergeCell ref="V5:W6"/>
    <mergeCell ref="Y5:Z6"/>
    <mergeCell ref="AB5:AC6"/>
    <mergeCell ref="S5:T6"/>
    <mergeCell ref="B5:C6"/>
    <mergeCell ref="E5:E6"/>
    <mergeCell ref="G5:H6"/>
    <mergeCell ref="J5:K6"/>
    <mergeCell ref="M5:N6"/>
    <mergeCell ref="P5:Q6"/>
  </mergeCells>
  <printOptions horizontalCentered="1" verticalCentered="1"/>
  <pageMargins left="0" right="0" top="0" bottom="0" header="0" footer="0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Основной дивизион</vt:lpstr>
      <vt:lpstr>Вел.-атлет. дивизион</vt:lpstr>
      <vt:lpstr>Абсолютка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2022-07-24T13:55:27Z</cp:lastPrinted>
  <dcterms:created xsi:type="dcterms:W3CDTF">2017-08-12T14:09:08Z</dcterms:created>
  <dcterms:modified xsi:type="dcterms:W3CDTF">2023-07-23T11:52:10Z</dcterms:modified>
</cp:coreProperties>
</file>